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40" windowHeight="9540" activeTab="0"/>
  </bookViews>
  <sheets>
    <sheet name="Ureteral stent market potential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<sst xmlns="http://schemas.openxmlformats.org/spreadsheetml/2006/main" count="78" uniqueCount="26">
  <si>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Market potential for ureteral stents in US, 2009</t>
  </si>
  <si>
    <t>Age groups</t>
  </si>
  <si>
    <t>Female population</t>
  </si>
  <si>
    <t>Market potential</t>
  </si>
  <si>
    <t>Stent market based on catherization</t>
  </si>
  <si>
    <t>Prevalence rate in female (%)</t>
  </si>
  <si>
    <t>Catherization rate</t>
  </si>
  <si>
    <t>30-39</t>
  </si>
  <si>
    <t>40-49</t>
  </si>
  <si>
    <t>50-59</t>
  </si>
  <si>
    <t>60-69</t>
  </si>
  <si>
    <t>70-79</t>
  </si>
  <si>
    <t>≥ 80</t>
  </si>
  <si>
    <t>Total</t>
  </si>
  <si>
    <t>Market potential for ureteral stents in US, 2008</t>
  </si>
  <si>
    <t>Market potential for ureteral stents in US, 2007</t>
  </si>
  <si>
    <t>Market potential for ureteral stents in US, 2006</t>
  </si>
  <si>
    <t>Market potential for ureteral stents in US, 2005</t>
  </si>
  <si>
    <t>Total prevalence</t>
  </si>
  <si>
    <t>Stent market</t>
  </si>
  <si>
    <t>2010 (e)</t>
  </si>
  <si>
    <t>2011 (e)</t>
  </si>
  <si>
    <t>2012 (e)</t>
  </si>
  <si>
    <t>2013 (e)</t>
  </si>
  <si>
    <t>CAGR of total prevalence</t>
  </si>
  <si>
    <t>CAGR of stent market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</si>
</sst>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Fill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Ureteral stent market forecast in US (Female)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25"/>
          <c:w val="0.931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'Ureteral stent market potential'!$C$50</c:f>
              <c:strCache>
                <c:ptCount val="1"/>
                <c:pt idx="0">
                  <c:v>Total prevalence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'Ureteral stent market potential'!$B$51:$B$59</c:f>
              <c:strCache/>
            </c:strRef>
          </c:cat>
          <c:val>
            <c:numRef>
              <c:f>'Ureteral stent market potential'!$C$51:$C$59</c:f>
              <c:numCache/>
            </c:numRef>
          </c:val>
          <c:smooth val="0"/>
        </c:ser>
        <c:marker val="1"/>
        <c:axId val="16717472"/>
        <c:axId val="16239521"/>
      </c:lineChart>
      <c:lineChart>
        <c:grouping val="standard"/>
        <c:varyColors val="0"/>
        <c:ser>
          <c:idx val="1"/>
          <c:order val="1"/>
          <c:tx>
            <c:strRef>
              <c:f>'Ureteral stent market potential'!$D$50</c:f>
              <c:strCache>
                <c:ptCount val="1"/>
                <c:pt idx="0">
                  <c:v>Stent market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'Ureteral stent market potential'!$B$51:$B$59</c:f>
              <c:strCache/>
            </c:strRef>
          </c:cat>
          <c:val>
            <c:numRef>
              <c:f>'Ureteral stent market potential'!$D$51:$D$59</c:f>
              <c:numCache/>
            </c:numRef>
          </c:val>
          <c:smooth val="0"/>
        </c:ser>
        <c:marker val="1"/>
        <c:axId val="11937962"/>
        <c:axId val="40332795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Total prevalence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472"/>
        <c:crossesAt val="1"/>
        <c:crossBetween val="between"/>
        <c:dispUnits/>
      </c:valAx>
      <c:catAx>
        <c:axId val="11937962"/>
        <c:scaling>
          <c:orientation val="minMax"/>
        </c:scaling>
        <c:axPos val="b"/>
        <c:delete val="1"/>
        <c:majorTickMark val="out"/>
        <c:minorTickMark val="none"/>
        <c:tickLblPos val="nextTo"/>
        <c:crossAx val="40332795"/>
        <c:crosses val="autoZero"/>
        <c:auto val="1"/>
        <c:lblOffset val="100"/>
        <c:tickLblSkip val="1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Stent market</a:t>
                </a:r>
              </a:p>
            </c:rich>
          </c:tx>
          <c:layout>
            <c:manualLayout>
              <c:xMode val="factor"/>
              <c:yMode val="factor"/>
              <c:x val="0.22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3796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75"/>
          <c:y val="0.93975"/>
          <c:w val="0.689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64</xdr:row>
      <xdr:rowOff>95250</xdr:rowOff>
    </xdr:from>
    <xdr:to>
      <xdr:col>7</xdr:col>
      <xdr:colOff>161925</xdr:colOff>
      <xdr:row>87</xdr:row>
      <xdr:rowOff>95250</xdr:rowOff>
    </xdr:to>
    <xdr:graphicFrame>
      <xdr:nvGraphicFramePr>
        <xdr:cNvPr id="1" name="Chart 1"/>
        <xdr:cNvGraphicFramePr/>
      </xdr:nvGraphicFramePr>
      <xdr:xfrm>
        <a:off x="1333500" y="10467975"/>
        <a:ext cx="58959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3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9.140625" style="2" customWidth="1"/>
    <col min="2" max="2" width="10.421875" style="2" bestFit="1" customWidth="1"/>
    <col min="3" max="3" width="28.00390625" style="2" customWidth="1"/>
    <col min="4" max="4" width="14.421875" style="2" bestFit="1" customWidth="1"/>
    <col min="5" max="5" width="18.00390625" style="2" customWidth="1"/>
    <col min="6" max="6" width="16.8515625" style="2" customWidth="1"/>
    <col min="7" max="16384" width="9.140625" style="2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3" spans="2:7" ht="13.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2:7" ht="12.75">
      <c r="B4" s="3" t="s">
        <v>7</v>
      </c>
      <c r="C4" s="2">
        <v>20128402</v>
      </c>
      <c r="D4" s="4">
        <f>C4*F4</f>
        <v>5635952.5600000005</v>
      </c>
      <c r="E4" s="4">
        <f>D4*G4</f>
        <v>2423.4596008000003</v>
      </c>
      <c r="F4" s="5">
        <v>0.28</v>
      </c>
      <c r="G4" s="6">
        <v>0.00043</v>
      </c>
    </row>
    <row r="5" spans="2:7" ht="12.75">
      <c r="B5" s="3" t="s">
        <v>8</v>
      </c>
      <c r="C5" s="2">
        <v>22074384</v>
      </c>
      <c r="D5" s="4">
        <f>C5*F5</f>
        <v>9050497.44</v>
      </c>
      <c r="E5" s="4">
        <f>D5*G5</f>
        <v>11132.1118512</v>
      </c>
      <c r="F5" s="5">
        <v>0.41</v>
      </c>
      <c r="G5" s="6">
        <v>0.00123</v>
      </c>
    </row>
    <row r="6" spans="2:7" ht="12.75">
      <c r="B6" s="3" t="s">
        <v>9</v>
      </c>
      <c r="C6" s="2">
        <v>20929761</v>
      </c>
      <c r="D6" s="4">
        <f>C6*F6</f>
        <v>10046285.28</v>
      </c>
      <c r="E6" s="4">
        <f>D6*G6</f>
        <v>12457.3937472</v>
      </c>
      <c r="F6" s="5">
        <v>0.48</v>
      </c>
      <c r="G6" s="6">
        <v>0.00124</v>
      </c>
    </row>
    <row r="7" spans="2:7" ht="12.75">
      <c r="B7" s="3" t="s">
        <v>10</v>
      </c>
      <c r="C7" s="2">
        <v>14605565</v>
      </c>
      <c r="D7" s="4">
        <f>C7*F7</f>
        <v>7448838.15</v>
      </c>
      <c r="E7" s="4">
        <f>D7*G7</f>
        <v>11918.14104</v>
      </c>
      <c r="F7" s="5">
        <v>0.51</v>
      </c>
      <c r="G7" s="6">
        <v>0.0016</v>
      </c>
    </row>
    <row r="8" spans="2:7" ht="12.75">
      <c r="B8" s="3" t="s">
        <v>11</v>
      </c>
      <c r="C8" s="2">
        <v>9046207</v>
      </c>
      <c r="D8" s="4">
        <f>C8*F8</f>
        <v>4975413.850000001</v>
      </c>
      <c r="E8" s="4">
        <f>D8*G8</f>
        <v>8557.711822000001</v>
      </c>
      <c r="F8" s="5">
        <v>0.55</v>
      </c>
      <c r="G8" s="6">
        <v>0.00172</v>
      </c>
    </row>
    <row r="9" spans="2:7" ht="12.75">
      <c r="B9" s="7" t="s">
        <v>12</v>
      </c>
      <c r="C9" s="2">
        <v>7216598</v>
      </c>
      <c r="D9" s="4">
        <f>C9*F9</f>
        <v>3896962.9200000004</v>
      </c>
      <c r="E9" s="4">
        <f>D9*G9</f>
        <v>1714.6636848000003</v>
      </c>
      <c r="F9" s="5">
        <v>0.54</v>
      </c>
      <c r="G9" s="6">
        <v>0.00044</v>
      </c>
    </row>
    <row r="10" spans="2:5" ht="12.75">
      <c r="B10" s="3" t="s">
        <v>13</v>
      </c>
      <c r="D10" s="4">
        <f>SUM(D4:D9)</f>
        <v>41053950.2</v>
      </c>
      <c r="E10" s="4">
        <f>SUM(E4:E9)</f>
        <v>48203.481746</v>
      </c>
    </row>
    <row r="11" spans="2:7" ht="12.75">
      <c r="B11" s="8" t="s">
        <v>14</v>
      </c>
      <c r="C11" s="8"/>
      <c r="D11" s="8"/>
      <c r="E11" s="8"/>
      <c r="F11" s="8"/>
      <c r="G11" s="8"/>
    </row>
    <row r="12" spans="2:7" ht="12.75"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</row>
    <row r="13" spans="2:7" ht="12.75">
      <c r="B13" s="2" t="s">
        <v>7</v>
      </c>
      <c r="C13" s="2">
        <v>20063719</v>
      </c>
      <c r="D13" s="4">
        <f>C13*F13</f>
        <v>5617841.32</v>
      </c>
      <c r="E13" s="4">
        <f>D13*G13</f>
        <v>2415.6717676000003</v>
      </c>
      <c r="F13" s="5">
        <v>0.28</v>
      </c>
      <c r="G13" s="6">
        <v>0.00043</v>
      </c>
    </row>
    <row r="14" spans="2:7" ht="12.75">
      <c r="B14" s="2" t="s">
        <v>8</v>
      </c>
      <c r="C14" s="2">
        <v>22327592</v>
      </c>
      <c r="D14" s="4">
        <f aca="true" t="shared" si="0" ref="D14:E18">C14*F14</f>
        <v>9154312.719999999</v>
      </c>
      <c r="E14" s="4">
        <f t="shared" si="0"/>
        <v>11259.804645599997</v>
      </c>
      <c r="F14" s="5">
        <v>0.41</v>
      </c>
      <c r="G14" s="6">
        <v>0.00123</v>
      </c>
    </row>
    <row r="15" spans="2:7" ht="12.75">
      <c r="B15" s="2" t="s">
        <v>9</v>
      </c>
      <c r="C15" s="2">
        <v>20522363</v>
      </c>
      <c r="D15" s="4">
        <f t="shared" si="0"/>
        <v>9850734.24</v>
      </c>
      <c r="E15" s="4">
        <f t="shared" si="0"/>
        <v>12214.9104576</v>
      </c>
      <c r="F15" s="5">
        <v>0.48</v>
      </c>
      <c r="G15" s="6">
        <v>0.00124</v>
      </c>
    </row>
    <row r="16" spans="2:7" ht="12.75">
      <c r="B16" s="2" t="s">
        <v>10</v>
      </c>
      <c r="C16" s="2">
        <v>13909277</v>
      </c>
      <c r="D16" s="4">
        <f t="shared" si="0"/>
        <v>7093731.2700000005</v>
      </c>
      <c r="E16" s="4">
        <f t="shared" si="0"/>
        <v>11349.970032000001</v>
      </c>
      <c r="F16" s="5">
        <v>0.51</v>
      </c>
      <c r="G16" s="6">
        <v>0.0016</v>
      </c>
    </row>
    <row r="17" spans="2:7" ht="12.75">
      <c r="B17" s="2" t="s">
        <v>11</v>
      </c>
      <c r="C17" s="2">
        <v>8993894</v>
      </c>
      <c r="D17" s="4">
        <f t="shared" si="0"/>
        <v>4946641.7</v>
      </c>
      <c r="E17" s="4">
        <f t="shared" si="0"/>
        <v>8508.223724</v>
      </c>
      <c r="F17" s="5">
        <v>0.55</v>
      </c>
      <c r="G17" s="6">
        <v>0.00172</v>
      </c>
    </row>
    <row r="18" spans="2:7" ht="12.75">
      <c r="B18" s="7" t="s">
        <v>12</v>
      </c>
      <c r="C18" s="2">
        <v>7368554</v>
      </c>
      <c r="D18" s="4">
        <f t="shared" si="0"/>
        <v>3979019.16</v>
      </c>
      <c r="E18" s="4">
        <f>D18*G18</f>
        <v>1750.7684304000002</v>
      </c>
      <c r="F18" s="5">
        <v>0.54</v>
      </c>
      <c r="G18" s="6">
        <v>0.00044</v>
      </c>
    </row>
    <row r="19" spans="2:5" ht="12.75">
      <c r="B19" s="3" t="s">
        <v>13</v>
      </c>
      <c r="D19" s="4">
        <f>SUM(D13:D18)</f>
        <v>40642280.41</v>
      </c>
      <c r="E19" s="4">
        <f>SUM(E13:E18)</f>
        <v>47499.3490572</v>
      </c>
    </row>
    <row r="20" spans="2:7" ht="12.75">
      <c r="B20" s="8" t="s">
        <v>15</v>
      </c>
      <c r="C20" s="8"/>
      <c r="D20" s="8"/>
      <c r="E20" s="8"/>
      <c r="F20" s="8"/>
      <c r="G20" s="8"/>
    </row>
    <row r="21" spans="2:7" ht="12.75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</row>
    <row r="22" spans="2:8" ht="12.75">
      <c r="B22" s="2" t="s">
        <v>7</v>
      </c>
      <c r="C22" s="2">
        <v>20082107</v>
      </c>
      <c r="D22" s="4">
        <f>C22*F22</f>
        <v>5622989.960000001</v>
      </c>
      <c r="E22" s="4">
        <f>D22*G22</f>
        <v>2417.8856828000003</v>
      </c>
      <c r="F22" s="5">
        <v>0.28</v>
      </c>
      <c r="G22" s="6">
        <v>0.00043</v>
      </c>
      <c r="H22" s="6"/>
    </row>
    <row r="23" spans="2:8" ht="12.75">
      <c r="B23" s="2" t="s">
        <v>8</v>
      </c>
      <c r="C23" s="2">
        <v>22564496</v>
      </c>
      <c r="D23" s="4">
        <f aca="true" t="shared" si="1" ref="D23:E27">C23*F23</f>
        <v>9251443.36</v>
      </c>
      <c r="E23" s="4">
        <f t="shared" si="1"/>
        <v>11379.2753328</v>
      </c>
      <c r="F23" s="5">
        <v>0.41</v>
      </c>
      <c r="G23" s="6">
        <v>0.00123</v>
      </c>
      <c r="H23" s="6"/>
    </row>
    <row r="24" spans="2:8" ht="12.75">
      <c r="B24" s="2" t="s">
        <v>9</v>
      </c>
      <c r="C24" s="2">
        <v>20115964</v>
      </c>
      <c r="D24" s="4">
        <f t="shared" si="1"/>
        <v>9655662.719999999</v>
      </c>
      <c r="E24" s="4">
        <f t="shared" si="1"/>
        <v>11973.021772799999</v>
      </c>
      <c r="F24" s="5">
        <v>0.48</v>
      </c>
      <c r="G24" s="6">
        <v>0.00124</v>
      </c>
      <c r="H24" s="6"/>
    </row>
    <row r="25" spans="2:8" ht="12.75">
      <c r="B25" s="2" t="s">
        <v>10</v>
      </c>
      <c r="C25" s="2">
        <v>13286877</v>
      </c>
      <c r="D25" s="4">
        <f t="shared" si="1"/>
        <v>6776307.2700000005</v>
      </c>
      <c r="E25" s="4">
        <f t="shared" si="1"/>
        <v>10842.091632000001</v>
      </c>
      <c r="F25" s="5">
        <v>0.51</v>
      </c>
      <c r="G25" s="6">
        <v>0.0016</v>
      </c>
      <c r="H25" s="6"/>
    </row>
    <row r="26" spans="2:8" ht="12.75">
      <c r="B26" s="2" t="s">
        <v>11</v>
      </c>
      <c r="C26" s="2">
        <v>8964735</v>
      </c>
      <c r="D26" s="4">
        <f t="shared" si="1"/>
        <v>4930604.25</v>
      </c>
      <c r="E26" s="4">
        <f t="shared" si="1"/>
        <v>8480.63931</v>
      </c>
      <c r="F26" s="5">
        <v>0.55</v>
      </c>
      <c r="G26" s="6">
        <v>0.00172</v>
      </c>
      <c r="H26" s="6"/>
    </row>
    <row r="27" spans="2:8" ht="12.75">
      <c r="B27" s="7" t="s">
        <v>12</v>
      </c>
      <c r="C27" s="2">
        <v>7242483</v>
      </c>
      <c r="D27" s="4">
        <f t="shared" si="1"/>
        <v>3910940.8200000003</v>
      </c>
      <c r="E27" s="4">
        <f t="shared" si="1"/>
        <v>1720.8139608000001</v>
      </c>
      <c r="F27" s="5">
        <v>0.54</v>
      </c>
      <c r="G27" s="6">
        <v>0.00044</v>
      </c>
      <c r="H27" s="6"/>
    </row>
    <row r="28" spans="2:5" ht="12.75">
      <c r="B28" s="3" t="s">
        <v>13</v>
      </c>
      <c r="D28" s="4">
        <f>SUM(D22:D27)</f>
        <v>40147948.38</v>
      </c>
      <c r="E28" s="4">
        <f>SUM(E22:E27)</f>
        <v>46813.7276912</v>
      </c>
    </row>
    <row r="29" spans="2:7" ht="12.75">
      <c r="B29" s="8" t="s">
        <v>16</v>
      </c>
      <c r="C29" s="8"/>
      <c r="D29" s="8"/>
      <c r="E29" s="8"/>
      <c r="F29" s="8"/>
      <c r="G29" s="8"/>
    </row>
    <row r="30" spans="2:7" ht="12.75">
      <c r="B30" s="3" t="s">
        <v>1</v>
      </c>
      <c r="C30" s="3" t="s">
        <v>2</v>
      </c>
      <c r="D30" s="3" t="s">
        <v>3</v>
      </c>
      <c r="E30" s="3" t="s">
        <v>4</v>
      </c>
      <c r="F30" s="3" t="s">
        <v>5</v>
      </c>
      <c r="G30" s="3" t="s">
        <v>6</v>
      </c>
    </row>
    <row r="31" spans="2:10" ht="12.75">
      <c r="B31" s="2" t="s">
        <v>7</v>
      </c>
      <c r="C31" s="2">
        <v>20128377</v>
      </c>
      <c r="D31" s="4">
        <f>C31*F31</f>
        <v>5635945.5600000005</v>
      </c>
      <c r="E31" s="4">
        <f>D31*G31</f>
        <v>2423.4565908</v>
      </c>
      <c r="F31" s="5">
        <v>0.28</v>
      </c>
      <c r="G31" s="6">
        <v>0.00043</v>
      </c>
      <c r="J31" s="9"/>
    </row>
    <row r="32" spans="2:10" ht="12.75">
      <c r="B32" s="2" t="s">
        <v>8</v>
      </c>
      <c r="C32" s="2">
        <v>22761210</v>
      </c>
      <c r="D32" s="4">
        <f aca="true" t="shared" si="2" ref="D32:E36">C32*F32</f>
        <v>9332096.1</v>
      </c>
      <c r="E32" s="4">
        <f t="shared" si="2"/>
        <v>11478.478202999999</v>
      </c>
      <c r="F32" s="5">
        <v>0.41</v>
      </c>
      <c r="G32" s="6">
        <v>0.00123</v>
      </c>
      <c r="J32" s="9"/>
    </row>
    <row r="33" spans="2:10" ht="12.75">
      <c r="B33" s="2" t="s">
        <v>9</v>
      </c>
      <c r="C33" s="2">
        <v>19810839</v>
      </c>
      <c r="D33" s="4">
        <f t="shared" si="2"/>
        <v>9509202.719999999</v>
      </c>
      <c r="E33" s="4">
        <f t="shared" si="2"/>
        <v>11791.4113728</v>
      </c>
      <c r="F33" s="5">
        <v>0.48</v>
      </c>
      <c r="G33" s="6">
        <v>0.00124</v>
      </c>
      <c r="J33" s="9"/>
    </row>
    <row r="34" spans="2:10" ht="12.75">
      <c r="B34" s="2" t="s">
        <v>10</v>
      </c>
      <c r="C34" s="2">
        <v>12510361</v>
      </c>
      <c r="D34" s="4">
        <f t="shared" si="2"/>
        <v>6380284.11</v>
      </c>
      <c r="E34" s="4">
        <f t="shared" si="2"/>
        <v>10208.454576000002</v>
      </c>
      <c r="F34" s="5">
        <v>0.51</v>
      </c>
      <c r="G34" s="6">
        <v>0.0016</v>
      </c>
      <c r="J34" s="9"/>
    </row>
    <row r="35" spans="2:10" ht="12.75">
      <c r="B35" s="2" t="s">
        <v>11</v>
      </c>
      <c r="C35" s="2">
        <v>8979043</v>
      </c>
      <c r="D35" s="4">
        <f t="shared" si="2"/>
        <v>4938473.65</v>
      </c>
      <c r="E35" s="4">
        <f t="shared" si="2"/>
        <v>8494.174678000001</v>
      </c>
      <c r="F35" s="5">
        <v>0.55</v>
      </c>
      <c r="G35" s="6">
        <v>0.00172</v>
      </c>
      <c r="J35" s="9"/>
    </row>
    <row r="36" spans="2:10" ht="12.75">
      <c r="B36" s="7" t="s">
        <v>12</v>
      </c>
      <c r="C36" s="2">
        <v>7095114</v>
      </c>
      <c r="D36" s="4">
        <f t="shared" si="2"/>
        <v>3831361.56</v>
      </c>
      <c r="E36" s="4">
        <f t="shared" si="2"/>
        <v>1685.7990864</v>
      </c>
      <c r="F36" s="5">
        <v>0.54</v>
      </c>
      <c r="G36" s="6">
        <v>0.00044</v>
      </c>
      <c r="J36" s="9"/>
    </row>
    <row r="37" spans="2:5" ht="12.75">
      <c r="B37" s="3" t="s">
        <v>13</v>
      </c>
      <c r="D37" s="4">
        <f>SUM(D31:D36)</f>
        <v>39627363.7</v>
      </c>
      <c r="E37" s="4">
        <f>SUM(E31:E36)</f>
        <v>46081.77450700001</v>
      </c>
    </row>
    <row r="38" spans="2:7" ht="12.75">
      <c r="B38" s="8" t="s">
        <v>17</v>
      </c>
      <c r="C38" s="8"/>
      <c r="D38" s="8"/>
      <c r="E38" s="8"/>
      <c r="F38" s="8"/>
      <c r="G38" s="8"/>
    </row>
    <row r="39" spans="2:7" ht="12.75"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</row>
    <row r="40" spans="2:7" ht="12.75">
      <c r="B40" s="2" t="s">
        <v>7</v>
      </c>
      <c r="C40" s="2">
        <v>20285638</v>
      </c>
      <c r="D40" s="4">
        <f>C40*F40</f>
        <v>5679978.640000001</v>
      </c>
      <c r="E40" s="4">
        <f>D40*G40</f>
        <v>2442.3908152000004</v>
      </c>
      <c r="F40" s="5">
        <v>0.28</v>
      </c>
      <c r="G40" s="6">
        <v>0.00043</v>
      </c>
    </row>
    <row r="41" spans="2:7" ht="12.75">
      <c r="B41" s="2" t="s">
        <v>8</v>
      </c>
      <c r="C41" s="2">
        <v>22831922</v>
      </c>
      <c r="D41" s="4">
        <f aca="true" t="shared" si="3" ref="D41:E45">C41*F41</f>
        <v>9361088.02</v>
      </c>
      <c r="E41" s="4">
        <f t="shared" si="3"/>
        <v>11514.138264599998</v>
      </c>
      <c r="F41" s="5">
        <v>0.41</v>
      </c>
      <c r="G41" s="6">
        <v>0.00123</v>
      </c>
    </row>
    <row r="42" spans="2:7" ht="12.75">
      <c r="B42" s="2" t="s">
        <v>9</v>
      </c>
      <c r="C42" s="2">
        <v>19126769</v>
      </c>
      <c r="D42" s="4">
        <f t="shared" si="3"/>
        <v>9180849.12</v>
      </c>
      <c r="E42" s="4">
        <f t="shared" si="3"/>
        <v>11384.2529088</v>
      </c>
      <c r="F42" s="5">
        <v>0.48</v>
      </c>
      <c r="G42" s="6">
        <v>0.00124</v>
      </c>
    </row>
    <row r="43" spans="2:7" ht="12.75">
      <c r="B43" s="2" t="s">
        <v>10</v>
      </c>
      <c r="C43" s="2">
        <v>12203324</v>
      </c>
      <c r="D43" s="4">
        <f t="shared" si="3"/>
        <v>6223695.24</v>
      </c>
      <c r="E43" s="4">
        <f t="shared" si="3"/>
        <v>9957.912384000001</v>
      </c>
      <c r="F43" s="5">
        <v>0.51</v>
      </c>
      <c r="G43" s="6">
        <v>0.0016</v>
      </c>
    </row>
    <row r="44" spans="2:7" ht="12.75">
      <c r="B44" s="2" t="s">
        <v>11</v>
      </c>
      <c r="C44" s="2">
        <v>9000291</v>
      </c>
      <c r="D44" s="4">
        <f t="shared" si="3"/>
        <v>4950160.050000001</v>
      </c>
      <c r="E44" s="4">
        <f t="shared" si="3"/>
        <v>8514.275286000002</v>
      </c>
      <c r="F44" s="5">
        <v>0.55</v>
      </c>
      <c r="G44" s="6">
        <v>0.00172</v>
      </c>
    </row>
    <row r="45" spans="2:7" ht="12.75">
      <c r="B45" s="7" t="s">
        <v>12</v>
      </c>
      <c r="C45" s="2">
        <v>6949902</v>
      </c>
      <c r="D45" s="4">
        <f t="shared" si="3"/>
        <v>3752947.08</v>
      </c>
      <c r="E45" s="4">
        <f t="shared" si="3"/>
        <v>1651.2967152</v>
      </c>
      <c r="F45" s="5">
        <v>0.54</v>
      </c>
      <c r="G45" s="6">
        <v>0.00044</v>
      </c>
    </row>
    <row r="46" spans="2:5" ht="12.75">
      <c r="B46" s="3" t="s">
        <v>13</v>
      </c>
      <c r="D46" s="4">
        <f>SUM(D40:D45)</f>
        <v>39148718.150000006</v>
      </c>
      <c r="E46" s="4">
        <f>SUM(E40:E45)</f>
        <v>45464.266373800005</v>
      </c>
    </row>
    <row r="49" ht="12.75">
      <c r="C49" s="4"/>
    </row>
    <row r="50" spans="3:4" ht="12.75">
      <c r="C50" s="10" t="s">
        <v>18</v>
      </c>
      <c r="D50" s="3" t="s">
        <v>19</v>
      </c>
    </row>
    <row r="51" spans="2:4" ht="12.75">
      <c r="B51" s="2">
        <v>2005</v>
      </c>
      <c r="C51" s="4">
        <v>39148718.150000006</v>
      </c>
      <c r="D51" s="4">
        <v>45464.266373800005</v>
      </c>
    </row>
    <row r="52" spans="2:4" ht="12.75">
      <c r="B52" s="2">
        <v>2006</v>
      </c>
      <c r="C52" s="4">
        <v>39627363.7</v>
      </c>
      <c r="D52" s="4">
        <v>46081.77450700001</v>
      </c>
    </row>
    <row r="53" spans="2:4" ht="12.75">
      <c r="B53" s="2">
        <v>2007</v>
      </c>
      <c r="C53" s="4">
        <v>40147948.38</v>
      </c>
      <c r="D53" s="4">
        <v>46813.7276912</v>
      </c>
    </row>
    <row r="54" spans="2:4" ht="12.75">
      <c r="B54" s="2">
        <v>2008</v>
      </c>
      <c r="C54" s="4">
        <v>40642280.41</v>
      </c>
      <c r="D54" s="4">
        <v>47499.3490572</v>
      </c>
    </row>
    <row r="55" spans="2:4" ht="12.75">
      <c r="B55" s="2">
        <v>2009</v>
      </c>
      <c r="C55" s="4">
        <v>41053950.2</v>
      </c>
      <c r="D55" s="4">
        <v>48203.481746</v>
      </c>
    </row>
    <row r="56" spans="2:4" ht="12.75">
      <c r="B56" s="11" t="s">
        <v>20</v>
      </c>
      <c r="C56" s="4">
        <f>C55*E62</f>
        <v>41544573.261695385</v>
      </c>
      <c r="D56" s="4">
        <f>D55*E63</f>
        <v>48913.69416533977</v>
      </c>
    </row>
    <row r="57" spans="2:4" ht="12.75">
      <c r="B57" s="11" t="s">
        <v>21</v>
      </c>
      <c r="C57" s="4">
        <f>C56*E62</f>
        <v>42041059.60786144</v>
      </c>
      <c r="D57" s="4">
        <f>D56*E63</f>
        <v>49634.37059396507</v>
      </c>
    </row>
    <row r="58" spans="2:4" ht="12.75">
      <c r="B58" s="11" t="s">
        <v>22</v>
      </c>
      <c r="C58" s="4">
        <f>C57*E62</f>
        <v>42543479.30879748</v>
      </c>
      <c r="D58" s="4">
        <f>D57*E63</f>
        <v>50365.66520475056</v>
      </c>
    </row>
    <row r="59" spans="2:4" ht="12.75">
      <c r="B59" s="11" t="s">
        <v>23</v>
      </c>
      <c r="C59" s="4">
        <f>C58*E62</f>
        <v>43051903.27219129</v>
      </c>
      <c r="D59" s="4">
        <f>D58*E63</f>
        <v>51107.734442097535</v>
      </c>
    </row>
    <row r="62" spans="3:5" ht="12.75">
      <c r="C62" s="3" t="s">
        <v>24</v>
      </c>
      <c r="D62" s="2">
        <f>((C55/C51)^(1/4))-1</f>
        <v>0.011950690720509138</v>
      </c>
      <c r="E62" s="2">
        <f>D62+1</f>
        <v>1.0119506907205091</v>
      </c>
    </row>
    <row r="63" spans="3:5" ht="12.75">
      <c r="C63" s="3" t="s">
        <v>25</v>
      </c>
      <c r="D63" s="2">
        <f>((D55/D51)^(1/4))-1</f>
        <v>0.014733633206873264</v>
      </c>
      <c r="E63" s="2">
        <f>D63+1</f>
        <v>1.0147336332068733</v>
      </c>
    </row>
  </sheetData>
  <sheetProtection/>
  <mergeCells count="5">
    <mergeCell ref="B2:G2"/>
    <mergeCell ref="B11:G11"/>
    <mergeCell ref="B20:G20"/>
    <mergeCell ref="B29:G29"/>
    <mergeCell ref="B38:G38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dolcera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vaneetm</dc:creator>
  <cp:keywords/>
  <dc:description/>
  <cp:lastModifiedBy>vaneetm</cp:lastModifiedBy>
  <dcterms:created xsi:type="dcterms:W3CDTF">2010-01-07T06:58:37Z</dcterms:created>
  <dcterms:modified xsi:type="dcterms:W3CDTF">2010-01-07T07:00:41Z</dcterms:modified>
  <cp:category/>
  <cp:version/>
  <cp:contentType/>
  <cp:contentStatus/>
</cp:coreProperties>
</file>